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Transactions" sheetId="2" r:id="rId4"/>
  </sheets>
  <definedNames>
    <definedName name="StartingBalance">Summary!$L$8</definedName>
  </definedNames>
  <calcPr/>
</workbook>
</file>

<file path=xl/sharedStrings.xml><?xml version="1.0" encoding="utf-8"?>
<sst xmlns="http://schemas.openxmlformats.org/spreadsheetml/2006/main" count="43" uniqueCount="36">
  <si>
    <t>GET STARTED</t>
  </si>
  <si>
    <t>NOTE</t>
  </si>
  <si>
    <t>Set your starting balance in cell L8, then customize your categories and planned spending amounts in the and 'Expenses' table below.</t>
  </si>
  <si>
    <t>Only edit highlighted cells.</t>
  </si>
  <si>
    <t xml:space="preserve">Try not to alter cells that contain a formula. </t>
  </si>
  <si>
    <t>As you enter data in the 'Expenses' tab, this sheet will automatically update to show a summary of your spending for the month.</t>
  </si>
  <si>
    <t>Real Estate Expense Tracker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</si>
  <si>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</si>
  <si>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</si>
  <si>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</si>
  <si>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</si>
  <si>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</si>
  <si>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</si>
  <si>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</si>
  <si>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</si>
  <si>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Principal and interest payments</t>
  </si>
  <si>
    <t>Mortgage insurance</t>
  </si>
  <si>
    <t>Appliances and Fixtures</t>
  </si>
  <si>
    <t>Annual property tax payments</t>
  </si>
  <si>
    <t>Homeowner's insurance</t>
  </si>
  <si>
    <t>Liability insurance</t>
  </si>
  <si>
    <t>Electricity</t>
  </si>
  <si>
    <t>Water and sewer</t>
  </si>
  <si>
    <t>Gas</t>
  </si>
  <si>
    <t>Trash Collector</t>
  </si>
  <si>
    <t>Routine maintenance (e.g., lawn care, cleaning)</t>
  </si>
  <si>
    <t>Repairs and replacements (e.g., plumbing, roofing)</t>
  </si>
  <si>
    <t>Management company fees</t>
  </si>
  <si>
    <t>Leasing fees</t>
  </si>
  <si>
    <t>Change or add categories by updating the Expenses and Income tables in the Summary sheet.</t>
  </si>
  <si>
    <t>Date</t>
  </si>
  <si>
    <t>Amount</t>
  </si>
  <si>
    <t>Description</t>
  </si>
  <si>
    <t>Category</t>
  </si>
  <si>
    <t>Painter</t>
  </si>
  <si>
    <t>Labor Costs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</si>
</sst>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"/>
    <numFmt numFmtId="165" formatCode="mmmm&quot; &quot;yyyy"/>
    <numFmt numFmtId="166" formatCode="+#,#%;-#,#%;0%"/>
    <numFmt numFmtId="167" formatCode="+$#,#;-$#,#;$0"/>
    <numFmt numFmtId="168" formatCode="M/d/yyyy"/>
    <numFmt numFmtId="169" formatCode="&quot;$&quot;#,##0.00"/>
  </numFmts>
  <fonts count="44">
    <font>
      <sz val="10.0"/>
      <color rgb="FF000000"/>
      <name val="Arial"/>
    </font>
    <font>
      <sz val="10.0"/>
      <name val="Lato"/>
    </font>
    <font>
      <sz val="9.0"/>
      <color rgb="FFFFFFFF"/>
      <name val="Lato"/>
    </font>
    <font>
      <b/>
      <sz val="9.0"/>
      <color rgb="FFFFFFFF"/>
      <name val="Lato"/>
    </font>
    <font>
      <sz val="9.0"/>
      <color rgb="FFCCCCCC"/>
      <name val="Lato"/>
    </font>
    <font>
      <sz val="10.0"/>
      <color rgb="FFCCCCCC"/>
      <name val="Lato"/>
    </font>
    <font>
      <i/>
      <sz val="10.0"/>
      <color rgb="FF334960"/>
      <name val="Lato"/>
    </font>
    <font>
      <i/>
      <sz val="10.0"/>
      <color rgb="FFCCCCCC"/>
      <name val="Lato"/>
    </font>
    <font>
      <name val="Lato"/>
    </font>
    <font>
      <sz val="10.0"/>
      <color rgb="FF334960"/>
      <name val="Lato"/>
    </font>
    <font>
      <sz val="10.0"/>
      <color rgb="FFF46524"/>
      <name val="Lato"/>
    </font>
    <font>
      <b/>
      <sz val="17.0"/>
      <color rgb="FFF46524"/>
      <name val="Raleway"/>
    </font>
    <font>
      <color rgb="FF334960"/>
      <name val="Lato"/>
    </font>
    <font>
      <b/>
      <sz val="10.0"/>
      <color rgb="FF334960"/>
      <name val="Lato"/>
    </font>
    <font>
      <b/>
      <sz val="25.0"/>
      <color rgb="FF334960"/>
      <name val="Lato"/>
    </font>
    <font>
      <b/>
      <sz val="10.0"/>
      <name val="Lato"/>
    </font>
    <font>
      <sz val="10.0"/>
      <color rgb="FF000000"/>
      <name val="Lato"/>
    </font>
    <font/>
    <font>
      <sz val="24.0"/>
      <color rgb="FF334960"/>
      <name val="Lato"/>
    </font>
    <font>
      <b/>
      <sz val="24.0"/>
      <color rgb="FF334960"/>
      <name val="Lato"/>
    </font>
    <font>
      <i/>
      <sz val="10.0"/>
      <color rgb="FF576475"/>
      <name val="Lato"/>
    </font>
    <font>
      <b/>
      <name val="Lato"/>
    </font>
    <font>
      <b/>
      <sz val="14.0"/>
      <color rgb="FF334960"/>
      <name val="Lato"/>
    </font>
    <font>
      <b/>
      <sz val="14.0"/>
      <color rgb="FFF46524"/>
      <name val="Lato"/>
    </font>
    <font>
      <i/>
      <sz val="10.0"/>
      <color rgb="FFF46524"/>
      <name val="Lato"/>
    </font>
    <font>
      <sz val="14.0"/>
      <name val="Lato"/>
    </font>
    <font>
      <sz val="10.0"/>
      <color rgb="FF576475"/>
      <name val="Lato"/>
    </font>
    <font>
      <b/>
      <sz val="10.0"/>
      <color rgb="FF576475"/>
      <name val="Lato"/>
    </font>
    <font>
      <b/>
      <color rgb="FF334960"/>
      <name val="Lato"/>
    </font>
    <font>
      <b/>
      <sz val="10.0"/>
      <color rgb="FF666666"/>
      <name val="Lato"/>
    </font>
    <font>
      <sz val="10.0"/>
      <color rgb="FF666666"/>
      <name val="Lato"/>
    </font>
    <font>
      <b/>
      <sz val="10.0"/>
      <color rgb="FFF46524"/>
      <name val="Lato"/>
    </font>
    <font>
      <b/>
      <sz val="11.0"/>
      <color rgb="FF334960"/>
      <name val="Lato"/>
    </font>
    <font>
      <b/>
      <sz val="17.0"/>
      <color rgb="FF334960"/>
      <name val="Lato"/>
    </font>
    <font>
      <i/>
      <sz val="9.0"/>
      <color rgb="FF687887"/>
      <name val="Lato"/>
    </font>
    <font>
      <b/>
      <sz val="10.0"/>
      <color rgb="FF434343"/>
      <name val="Lato"/>
    </font>
    <font>
      <sz val="10.0"/>
      <color rgb="FF434343"/>
      <name val="Lato"/>
    </font>
    <font>
      <b/>
      <sz val="9.0"/>
      <color rgb="FF434343"/>
      <name val="Lato"/>
    </font>
    <font>
      <sz val="10.0"/>
      <color rgb="FF687887"/>
      <name val="Lato"/>
    </font>
    <font>
      <b/>
      <color rgb="FF434343"/>
      <name val="Lato"/>
    </font>
    <font>
      <color rgb="FF434343"/>
      <name val="Lato"/>
    </font>
    <font>
      <i/>
      <sz val="10.0"/>
      <color rgb="FF708090"/>
      <name val="Lato"/>
    </font>
    <font>
      <b/>
      <sz val="18.0"/>
      <color rgb="FFF46524"/>
      <name val="Raleway"/>
    </font>
    <font>
      <sz val="10.0"/>
      <color rgb="FF556376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FFFFFF"/>
        <bgColor rgb="FFFFFFFF"/>
      </patternFill>
    </fill>
    <fill>
      <patternFill patternType="solid">
        <fgColor rgb="FFEBEDEF"/>
        <bgColor rgb="FFEBEDEF"/>
      </patternFill>
    </fill>
  </fills>
  <borders count="24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right style="dotted">
        <color rgb="FFB7B7B7"/>
      </right>
    </border>
    <border>
      <left style="thin">
        <color rgb="FFD9D9D9"/>
      </left>
    </border>
    <border>
      <right style="thin">
        <color rgb="FFD9D9D9"/>
      </right>
    </border>
    <border>
      <bottom style="dotted">
        <color rgb="FFB7B7B7"/>
      </bottom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bottom style="thin">
        <color rgb="FFFFFFFF"/>
      </bottom>
    </border>
    <border>
      <top style="thin">
        <color rgb="FFA7B0BF"/>
      </top>
    </border>
    <border>
      <bottom style="thin">
        <color rgb="FFA7B0B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CCCCCC"/>
      </bottom>
    </border>
    <border>
      <bottom style="hair">
        <color rgb="FFD9D9D9"/>
      </bottom>
    </border>
    <border>
      <top style="hair">
        <color rgb="FFD9D9D9"/>
      </top>
      <bottom style="hair">
        <color rgb="FFD9D9D9"/>
      </bottom>
    </border>
    <border>
      <top style="hair">
        <color rgb="FFD9D9D9"/>
      </top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horizontal="right" vertical="bottom"/>
    </xf>
    <xf borderId="0" fillId="2" fontId="2" numFmtId="0" xfId="0" applyAlignment="1" applyFont="1">
      <alignment shrinkToFit="0" vertical="center" wrapText="1"/>
    </xf>
    <xf borderId="0" fillId="2" fontId="3" numFmtId="0" xfId="0" applyAlignment="1" applyFont="1">
      <alignment readingOrder="0" shrinkToFit="0" vertical="center" wrapText="1"/>
    </xf>
    <xf borderId="0" fillId="2" fontId="3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top" wrapText="1"/>
    </xf>
    <xf borderId="0" fillId="2" fontId="5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vertical="top" wrapText="1"/>
    </xf>
    <xf borderId="0" fillId="3" fontId="6" numFmtId="0" xfId="0" applyAlignment="1" applyFill="1" applyFont="1">
      <alignment horizontal="left" readingOrder="0" shrinkToFit="0" vertical="center" wrapText="1"/>
    </xf>
    <xf borderId="0" fillId="2" fontId="5" numFmtId="0" xfId="0" applyAlignment="1" applyFont="1">
      <alignment shrinkToFit="0" vertical="top" wrapText="1"/>
    </xf>
    <xf borderId="0" fillId="2" fontId="7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bottom" wrapText="1"/>
    </xf>
    <xf borderId="0" fillId="2" fontId="4" numFmtId="0" xfId="0" applyAlignment="1" applyFont="1">
      <alignment horizontal="left" readingOrder="0" shrinkToFit="0" vertical="bottom" wrapText="1"/>
    </xf>
    <xf borderId="0" fillId="2" fontId="8" numFmtId="0" xfId="0" applyFont="1"/>
    <xf borderId="0" fillId="0" fontId="1" numFmtId="0" xfId="0" applyAlignment="1" applyFont="1">
      <alignment vertical="bottom"/>
    </xf>
    <xf borderId="0" fillId="0" fontId="8" numFmtId="0" xfId="0" applyAlignment="1" applyFont="1">
      <alignment vertical="top"/>
    </xf>
    <xf borderId="0" fillId="0" fontId="1" numFmtId="0" xfId="0" applyAlignment="1" applyFont="1">
      <alignment vertical="top"/>
    </xf>
    <xf borderId="0" fillId="0" fontId="9" numFmtId="0" xfId="0" applyAlignment="1" applyFont="1">
      <alignment vertical="top"/>
    </xf>
    <xf borderId="0" fillId="0" fontId="9" numFmtId="0" xfId="0" applyAlignment="1" applyFont="1">
      <alignment horizontal="right" vertical="top"/>
    </xf>
    <xf borderId="0" fillId="0" fontId="10" numFmtId="0" xfId="0" applyAlignment="1" applyFont="1">
      <alignment vertical="top"/>
    </xf>
    <xf borderId="0" fillId="4" fontId="11" numFmtId="0" xfId="0" applyAlignment="1" applyFill="1" applyFont="1">
      <alignment horizontal="left" readingOrder="0" vertical="top"/>
    </xf>
    <xf borderId="0" fillId="0" fontId="12" numFmtId="0" xfId="0" applyAlignment="1" applyFont="1">
      <alignment vertical="top"/>
    </xf>
    <xf borderId="0" fillId="0" fontId="8" numFmtId="0" xfId="0" applyFont="1"/>
    <xf borderId="0" fillId="0" fontId="13" numFmtId="0" xfId="0" applyAlignment="1" applyFont="1">
      <alignment horizontal="right" readingOrder="0" vertical="center"/>
    </xf>
    <xf borderId="0" fillId="3" fontId="12" numFmtId="164" xfId="0" applyAlignment="1" applyFont="1" applyNumberFormat="1">
      <alignment readingOrder="0" vertical="center"/>
    </xf>
    <xf borderId="0" fillId="0" fontId="6" numFmtId="0" xfId="0" applyAlignment="1" applyFont="1">
      <alignment vertical="top"/>
    </xf>
    <xf borderId="0" fillId="4" fontId="14" numFmtId="165" xfId="0" applyAlignment="1" applyFont="1" applyNumberFormat="1">
      <alignment horizontal="left" vertical="top"/>
    </xf>
    <xf borderId="0" fillId="0" fontId="15" numFmtId="0" xfId="0" applyAlignment="1" applyFont="1">
      <alignment vertical="bottom"/>
    </xf>
    <xf borderId="0" fillId="0" fontId="1" numFmtId="0" xfId="0" applyAlignment="1" applyFont="1">
      <alignment horizontal="left" vertical="bottom"/>
    </xf>
    <xf borderId="1" fillId="5" fontId="8" numFmtId="0" xfId="0" applyBorder="1" applyFill="1" applyFont="1"/>
    <xf borderId="2" fillId="5" fontId="8" numFmtId="0" xfId="0" applyBorder="1" applyFont="1"/>
    <xf borderId="3" fillId="5" fontId="1" numFmtId="0" xfId="0" applyAlignment="1" applyBorder="1" applyFont="1">
      <alignment vertical="bottom"/>
    </xf>
    <xf borderId="4" fillId="0" fontId="16" numFmtId="164" xfId="0" applyAlignment="1" applyBorder="1" applyFont="1" applyNumberFormat="1">
      <alignment vertical="bottom"/>
    </xf>
    <xf borderId="5" fillId="5" fontId="8" numFmtId="0" xfId="0" applyBorder="1" applyFont="1"/>
    <xf borderId="0" fillId="5" fontId="8" numFmtId="0" xfId="0" applyFont="1"/>
    <xf borderId="6" fillId="5" fontId="8" numFmtId="0" xfId="0" applyBorder="1" applyFont="1"/>
    <xf borderId="0" fillId="0" fontId="1" numFmtId="164" xfId="0" applyAlignment="1" applyFont="1" applyNumberFormat="1">
      <alignment vertical="bottom"/>
    </xf>
    <xf borderId="4" fillId="0" fontId="17" numFmtId="0" xfId="0" applyBorder="1" applyFont="1"/>
    <xf borderId="0" fillId="5" fontId="18" numFmtId="166" xfId="0" applyAlignment="1" applyFont="1" applyNumberFormat="1">
      <alignment horizontal="center" readingOrder="0" shrinkToFit="0" vertical="bottom" wrapText="0"/>
    </xf>
    <xf borderId="0" fillId="0" fontId="19" numFmtId="0" xfId="0" applyAlignment="1" applyFont="1">
      <alignment horizontal="left" readingOrder="0" shrinkToFit="0" vertical="bottom" wrapText="0"/>
    </xf>
    <xf borderId="7" fillId="5" fontId="20" numFmtId="0" xfId="0" applyAlignment="1" applyBorder="1" applyFont="1">
      <alignment horizontal="center" readingOrder="0" shrinkToFit="0" vertical="top" wrapText="0"/>
    </xf>
    <xf borderId="7" fillId="0" fontId="17" numFmtId="0" xfId="0" applyBorder="1" applyFont="1"/>
    <xf borderId="0" fillId="0" fontId="19" numFmtId="9" xfId="0" applyAlignment="1" applyFont="1" applyNumberFormat="1">
      <alignment horizontal="left" readingOrder="0" shrinkToFit="0" vertical="bottom" wrapText="0"/>
    </xf>
    <xf borderId="0" fillId="5" fontId="18" numFmtId="164" xfId="0" applyAlignment="1" applyFont="1" applyNumberFormat="1">
      <alignment horizontal="center" readingOrder="0" shrinkToFit="0" vertical="bottom" wrapText="0"/>
    </xf>
    <xf borderId="6" fillId="5" fontId="8" numFmtId="0" xfId="0" applyAlignment="1" applyBorder="1" applyFont="1">
      <alignment shrinkToFit="0" wrapText="0"/>
    </xf>
    <xf borderId="0" fillId="0" fontId="21" numFmtId="0" xfId="0" applyFont="1"/>
    <xf borderId="4" fillId="0" fontId="22" numFmtId="0" xfId="0" applyAlignment="1" applyBorder="1" applyFont="1">
      <alignment horizontal="right" readingOrder="0" vertical="bottom"/>
    </xf>
    <xf borderId="0" fillId="0" fontId="23" numFmtId="164" xfId="0" applyAlignment="1" applyFont="1" applyNumberFormat="1">
      <alignment horizontal="left" readingOrder="0" vertical="bottom"/>
    </xf>
    <xf borderId="0" fillId="0" fontId="15" numFmtId="164" xfId="0" applyAlignment="1" applyFont="1" applyNumberFormat="1">
      <alignment vertical="bottom"/>
    </xf>
    <xf borderId="0" fillId="5" fontId="20" numFmtId="9" xfId="0" applyAlignment="1" applyFont="1" applyNumberFormat="1">
      <alignment horizontal="center" readingOrder="0" shrinkToFit="0" vertical="top" wrapText="0"/>
    </xf>
    <xf borderId="0" fillId="0" fontId="20" numFmtId="0" xfId="0" applyAlignment="1" applyFont="1">
      <alignment horizontal="left" readingOrder="0" shrinkToFit="0" vertical="top" wrapText="0"/>
    </xf>
    <xf borderId="4" fillId="0" fontId="20" numFmtId="164" xfId="0" applyAlignment="1" applyBorder="1" applyFont="1" applyNumberFormat="1">
      <alignment horizontal="center" readingOrder="0" vertical="top"/>
    </xf>
    <xf borderId="0" fillId="0" fontId="24" numFmtId="164" xfId="0" applyAlignment="1" applyFont="1" applyNumberFormat="1">
      <alignment horizontal="center" readingOrder="0" vertical="top"/>
    </xf>
    <xf borderId="0" fillId="0" fontId="8" numFmtId="0" xfId="0" applyAlignment="1" applyFont="1">
      <alignment vertical="center"/>
    </xf>
    <xf borderId="8" fillId="5" fontId="8" numFmtId="0" xfId="0" applyBorder="1" applyFont="1"/>
    <xf borderId="9" fillId="5" fontId="8" numFmtId="0" xfId="0" applyBorder="1" applyFont="1"/>
    <xf borderId="9" fillId="5" fontId="8" numFmtId="0" xfId="0" applyAlignment="1" applyBorder="1" applyFont="1">
      <alignment readingOrder="0" vertical="top"/>
    </xf>
    <xf borderId="10" fillId="5" fontId="8" numFmtId="0" xfId="0" applyBorder="1" applyFont="1"/>
    <xf borderId="0" fillId="0" fontId="8" numFmtId="0" xfId="0" applyAlignment="1" applyFont="1">
      <alignment readingOrder="0" vertical="top"/>
    </xf>
    <xf borderId="0" fillId="0" fontId="25" numFmtId="0" xfId="0" applyAlignment="1" applyFont="1">
      <alignment vertical="center"/>
    </xf>
    <xf borderId="0" fillId="0" fontId="22" numFmtId="0" xfId="0" applyAlignment="1" applyFont="1">
      <alignment horizontal="left" readingOrder="0" vertical="center"/>
    </xf>
    <xf borderId="0" fillId="0" fontId="25" numFmtId="0" xfId="0" applyAlignment="1" applyFont="1">
      <alignment horizontal="right" vertical="center"/>
    </xf>
    <xf borderId="0" fillId="0" fontId="26" numFmtId="0" xfId="0" applyAlignment="1" applyFont="1">
      <alignment vertical="center"/>
    </xf>
    <xf borderId="0" fillId="0" fontId="27" numFmtId="0" xfId="0" applyAlignment="1" applyFont="1">
      <alignment horizontal="left" vertical="center"/>
    </xf>
    <xf borderId="0" fillId="0" fontId="26" numFmtId="164" xfId="0" applyAlignment="1" applyFont="1" applyNumberFormat="1">
      <alignment horizontal="right" vertical="center"/>
    </xf>
    <xf borderId="0" fillId="4" fontId="26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28" numFmtId="0" xfId="0" applyAlignment="1" applyFont="1">
      <alignment horizontal="left" readingOrder="0" vertical="center"/>
    </xf>
    <xf borderId="0" fillId="0" fontId="9" numFmtId="164" xfId="0" applyAlignment="1" applyFont="1" applyNumberFormat="1">
      <alignment horizontal="right" readingOrder="0" vertical="center"/>
    </xf>
    <xf borderId="0" fillId="0" fontId="12" numFmtId="0" xfId="0" applyAlignment="1" applyFont="1">
      <alignment horizontal="left" vertical="center"/>
    </xf>
    <xf borderId="0" fillId="0" fontId="29" numFmtId="0" xfId="0" applyAlignment="1" applyFont="1">
      <alignment horizontal="left"/>
    </xf>
    <xf borderId="0" fillId="0" fontId="30" numFmtId="164" xfId="0" applyAlignment="1" applyFont="1" applyNumberFormat="1">
      <alignment horizontal="right"/>
    </xf>
    <xf borderId="0" fillId="4" fontId="1" numFmtId="0" xfId="0" applyAlignment="1" applyFont="1">
      <alignment vertical="bottom"/>
    </xf>
    <xf borderId="0" fillId="0" fontId="31" numFmtId="0" xfId="0" applyAlignment="1" applyFont="1">
      <alignment vertical="top"/>
    </xf>
    <xf borderId="0" fillId="0" fontId="11" numFmtId="0" xfId="0" applyAlignment="1" applyFont="1">
      <alignment horizontal="left" vertical="top"/>
    </xf>
    <xf borderId="0" fillId="0" fontId="21" numFmtId="0" xfId="0" applyAlignment="1" applyFont="1">
      <alignment vertical="top"/>
    </xf>
    <xf borderId="0" fillId="0" fontId="31" numFmtId="0" xfId="0" applyAlignment="1" applyFont="1">
      <alignment horizontal="right" vertical="top"/>
    </xf>
    <xf borderId="11" fillId="0" fontId="9" numFmtId="0" xfId="0" applyAlignment="1" applyBorder="1" applyFont="1">
      <alignment vertical="bottom"/>
    </xf>
    <xf borderId="12" fillId="0" fontId="32" numFmtId="0" xfId="0" applyAlignment="1" applyBorder="1" applyFont="1">
      <alignment horizontal="right" vertical="bottom"/>
    </xf>
    <xf borderId="12" fillId="0" fontId="33" numFmtId="0" xfId="0" applyAlignment="1" applyBorder="1" applyFont="1">
      <alignment horizontal="left" vertical="bottom"/>
    </xf>
    <xf borderId="12" fillId="0" fontId="32" numFmtId="0" xfId="0" applyAlignment="1" applyBorder="1" applyFont="1">
      <alignment horizontal="right" readingOrder="0" vertical="bottom"/>
    </xf>
    <xf borderId="11" fillId="0" fontId="9" numFmtId="0" xfId="0" applyAlignment="1" applyBorder="1" applyFont="1">
      <alignment horizontal="right" vertical="bottom"/>
    </xf>
    <xf borderId="0" fillId="0" fontId="34" numFmtId="0" xfId="0" applyAlignment="1" applyFont="1">
      <alignment vertical="top"/>
    </xf>
    <xf borderId="13" fillId="0" fontId="34" numFmtId="0" xfId="0" applyAlignment="1" applyBorder="1" applyFont="1">
      <alignment readingOrder="0" vertical="top"/>
    </xf>
    <xf borderId="13" fillId="0" fontId="34" numFmtId="0" xfId="0" applyAlignment="1" applyBorder="1" applyFont="1">
      <alignment vertical="top"/>
    </xf>
    <xf borderId="13" fillId="0" fontId="34" numFmtId="164" xfId="0" applyAlignment="1" applyBorder="1" applyFont="1" applyNumberFormat="1">
      <alignment horizontal="right" vertical="top"/>
    </xf>
    <xf borderId="13" fillId="0" fontId="34" numFmtId="167" xfId="0" applyAlignment="1" applyBorder="1" applyFont="1" applyNumberFormat="1">
      <alignment horizontal="right" vertical="top"/>
    </xf>
    <xf borderId="0" fillId="0" fontId="34" numFmtId="0" xfId="0" applyAlignment="1" applyFont="1">
      <alignment horizontal="right" vertical="top"/>
    </xf>
    <xf borderId="0" fillId="0" fontId="9" numFmtId="0" xfId="0" applyAlignment="1" applyFont="1">
      <alignment vertical="center"/>
    </xf>
    <xf borderId="14" fillId="0" fontId="35" numFmtId="164" xfId="0" applyAlignment="1" applyBorder="1" applyFont="1" applyNumberFormat="1">
      <alignment readingOrder="0" vertical="center"/>
    </xf>
    <xf borderId="15" fillId="0" fontId="17" numFmtId="0" xfId="0" applyBorder="1" applyFont="1"/>
    <xf borderId="16" fillId="0" fontId="36" numFmtId="164" xfId="0" applyAlignment="1" applyBorder="1" applyFont="1" applyNumberFormat="1">
      <alignment horizontal="right" readingOrder="0" vertical="center"/>
    </xf>
    <xf borderId="0" fillId="0" fontId="36" numFmtId="164" xfId="0" applyAlignment="1" applyFont="1" applyNumberFormat="1">
      <alignment horizontal="right" vertical="center"/>
    </xf>
    <xf borderId="0" fillId="0" fontId="36" numFmtId="167" xfId="0" applyAlignment="1" applyFont="1" applyNumberFormat="1">
      <alignment horizontal="right" vertical="center"/>
    </xf>
    <xf borderId="0" fillId="0" fontId="9" numFmtId="0" xfId="0" applyAlignment="1" applyFont="1">
      <alignment horizontal="right" vertical="center"/>
    </xf>
    <xf borderId="17" fillId="0" fontId="37" numFmtId="164" xfId="0" applyAlignment="1" applyBorder="1" applyFont="1" applyNumberFormat="1">
      <alignment readingOrder="0" vertical="center"/>
    </xf>
    <xf borderId="18" fillId="0" fontId="17" numFmtId="0" xfId="0" applyBorder="1" applyFont="1"/>
    <xf borderId="19" fillId="0" fontId="36" numFmtId="164" xfId="0" applyAlignment="1" applyBorder="1" applyFont="1" applyNumberFormat="1">
      <alignment horizontal="right" readingOrder="0" vertical="center"/>
    </xf>
    <xf borderId="0" fillId="0" fontId="36" numFmtId="164" xfId="0" applyAlignment="1" applyFont="1" applyNumberFormat="1">
      <alignment horizontal="right" readingOrder="0" vertical="center"/>
    </xf>
    <xf borderId="0" fillId="0" fontId="38" numFmtId="167" xfId="0" applyAlignment="1" applyFont="1" applyNumberFormat="1">
      <alignment horizontal="right" vertical="center"/>
    </xf>
    <xf borderId="17" fillId="0" fontId="35" numFmtId="164" xfId="0" applyAlignment="1" applyBorder="1" applyFont="1" applyNumberFormat="1">
      <alignment readingOrder="0" vertical="center"/>
    </xf>
    <xf borderId="17" fillId="0" fontId="35" numFmtId="164" xfId="0" applyAlignment="1" applyBorder="1" applyFont="1" applyNumberFormat="1">
      <alignment vertical="center"/>
    </xf>
    <xf borderId="0" fillId="0" fontId="1" numFmtId="0" xfId="0" applyAlignment="1" applyFont="1">
      <alignment horizontal="right" vertical="center"/>
    </xf>
    <xf borderId="19" fillId="0" fontId="36" numFmtId="164" xfId="0" applyAlignment="1" applyBorder="1" applyFont="1" applyNumberFormat="1">
      <alignment readingOrder="0" vertical="center"/>
    </xf>
    <xf borderId="0" fillId="0" fontId="1" numFmtId="14" xfId="0" applyAlignment="1" applyFont="1" applyNumberFormat="1">
      <alignment horizontal="right" vertical="center"/>
    </xf>
    <xf borderId="17" fillId="0" fontId="39" numFmtId="0" xfId="0" applyAlignment="1" applyBorder="1" applyFont="1">
      <alignment readingOrder="0"/>
    </xf>
    <xf borderId="19" fillId="0" fontId="40" numFmtId="164" xfId="0" applyAlignment="1" applyBorder="1" applyFont="1" applyNumberFormat="1">
      <alignment readingOrder="0"/>
    </xf>
    <xf borderId="19" fillId="0" fontId="36" numFmtId="164" xfId="0" applyAlignment="1" applyBorder="1" applyFont="1" applyNumberFormat="1">
      <alignment horizontal="right" vertical="center"/>
    </xf>
    <xf borderId="19" fillId="0" fontId="36" numFmtId="164" xfId="0" applyAlignment="1" applyBorder="1" applyFont="1" applyNumberFormat="1">
      <alignment horizontal="right" readingOrder="0"/>
    </xf>
    <xf borderId="19" fillId="0" fontId="39" numFmtId="0" xfId="0" applyAlignment="1" applyBorder="1" applyFont="1">
      <alignment readingOrder="0"/>
    </xf>
    <xf borderId="19" fillId="0" fontId="35" numFmtId="164" xfId="0" applyAlignment="1" applyBorder="1" applyFont="1" applyNumberFormat="1">
      <alignment readingOrder="0" vertical="center"/>
    </xf>
    <xf borderId="0" fillId="2" fontId="41" numFmtId="0" xfId="0" applyAlignment="1" applyFont="1">
      <alignment vertical="center"/>
    </xf>
    <xf borderId="0" fillId="0" fontId="10" numFmtId="0" xfId="0" applyAlignment="1" applyFont="1">
      <alignment vertical="bottom"/>
    </xf>
    <xf borderId="0" fillId="0" fontId="42" numFmtId="0" xfId="0" applyAlignment="1" applyFont="1">
      <alignment horizontal="left" vertical="bottom"/>
    </xf>
    <xf borderId="20" fillId="0" fontId="1" numFmtId="0" xfId="0" applyAlignment="1" applyBorder="1" applyFont="1">
      <alignment vertical="bottom"/>
    </xf>
    <xf borderId="0" fillId="0" fontId="32" numFmtId="0" xfId="0" applyAlignment="1" applyFont="1">
      <alignment horizontal="left" vertical="center"/>
    </xf>
    <xf borderId="21" fillId="0" fontId="38" numFmtId="168" xfId="0" applyAlignment="1" applyBorder="1" applyFont="1" applyNumberFormat="1">
      <alignment horizontal="left" readingOrder="0" vertical="center"/>
    </xf>
    <xf borderId="21" fillId="0" fontId="27" numFmtId="169" xfId="0" applyAlignment="1" applyBorder="1" applyFont="1" applyNumberFormat="1">
      <alignment horizontal="left" readingOrder="0" vertical="center"/>
    </xf>
    <xf borderId="21" fillId="0" fontId="43" numFmtId="0" xfId="0" applyAlignment="1" applyBorder="1" applyFont="1">
      <alignment horizontal="left" readingOrder="0" vertical="center"/>
    </xf>
    <xf borderId="21" fillId="0" fontId="38" numFmtId="0" xfId="0" applyAlignment="1" applyBorder="1" applyFont="1">
      <alignment horizontal="left" readingOrder="0" vertical="center"/>
    </xf>
    <xf borderId="22" fillId="0" fontId="38" numFmtId="168" xfId="0" applyAlignment="1" applyBorder="1" applyFont="1" applyNumberFormat="1">
      <alignment horizontal="left" readingOrder="0" vertical="center"/>
    </xf>
    <xf borderId="22" fillId="0" fontId="27" numFmtId="169" xfId="0" applyAlignment="1" applyBorder="1" applyFont="1" applyNumberFormat="1">
      <alignment horizontal="left" readingOrder="0" vertical="center"/>
    </xf>
    <xf borderId="22" fillId="0" fontId="43" numFmtId="0" xfId="0" applyAlignment="1" applyBorder="1" applyFont="1">
      <alignment horizontal="left" readingOrder="0" vertical="center"/>
    </xf>
    <xf borderId="22" fillId="0" fontId="38" numFmtId="0" xfId="0" applyAlignment="1" applyBorder="1" applyFont="1">
      <alignment horizontal="left" readingOrder="0" vertical="center"/>
    </xf>
    <xf borderId="22" fillId="0" fontId="38" numFmtId="0" xfId="0" applyAlignment="1" applyBorder="1" applyFont="1">
      <alignment horizontal="left" vertical="center"/>
    </xf>
    <xf borderId="22" fillId="0" fontId="38" numFmtId="168" xfId="0" applyAlignment="1" applyBorder="1" applyFont="1" applyNumberFormat="1">
      <alignment horizontal="left" vertical="center"/>
    </xf>
    <xf borderId="22" fillId="0" fontId="43" numFmtId="0" xfId="0" applyAlignment="1" applyBorder="1" applyFont="1">
      <alignment horizontal="left" vertical="center"/>
    </xf>
    <xf borderId="23" fillId="0" fontId="38" numFmtId="14" xfId="0" applyAlignment="1" applyBorder="1" applyFont="1" applyNumberFormat="1">
      <alignment horizontal="left" vertical="center"/>
    </xf>
    <xf borderId="23" fillId="0" fontId="27" numFmtId="169" xfId="0" applyAlignment="1" applyBorder="1" applyFont="1" applyNumberFormat="1">
      <alignment horizontal="left" readingOrder="0" vertical="center"/>
    </xf>
    <xf borderId="23" fillId="0" fontId="43" numFmtId="0" xfId="0" applyAlignment="1" applyBorder="1" applyFont="1">
      <alignment horizontal="left" vertical="center"/>
    </xf>
    <xf borderId="23" fillId="0" fontId="38" numFmtId="0" xfId="0" applyAlignment="1" applyBorder="1" applyFont="1">
      <alignment horizontal="left" vertical="center"/>
    </xf>
  </cellXfs>
  <cellStyles count="1">
    <cellStyle xfId="0" name="Normal" builtinId="0"/>
  </cellStyles>
  <dxfs count="3">
    <dxf>
      <font/>
      <fill>
        <patternFill patternType="solid">
          <fgColor rgb="FFFCECE6"/>
          <bgColor rgb="FFFCECE6"/>
        </patternFill>
      </fill>
      <border/>
    </dxf>
    <dxf>
      <font>
        <color rgb="FFC53929"/>
      </font>
      <fill>
        <patternFill patternType="none"/>
      </fill>
      <border/>
    </dxf>
    <dxf>
      <font>
        <color rgb="FF687887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8.88"/>
    <col customWidth="1" min="3" max="3" width="27.38"/>
    <col customWidth="1" min="4" max="4" width="15.75"/>
    <col customWidth="1" min="5" max="12" width="8.88"/>
    <col customWidth="1" min="13" max="13" width="6.13"/>
  </cols>
  <sheetData>
    <row r="1" ht="12.0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ht="21.0" customHeight="1">
      <c r="A2" s="3"/>
      <c r="B2" s="4" t="s">
        <v>0</v>
      </c>
      <c r="I2" s="5" t="s">
        <v>1</v>
      </c>
      <c r="M2" s="3"/>
    </row>
    <row r="3" ht="16.5" customHeight="1">
      <c r="A3" s="6"/>
      <c r="B3" s="7" t="s">
        <v>2</v>
      </c>
      <c r="H3" s="8"/>
      <c r="I3" s="9" t="s">
        <v>3</v>
      </c>
      <c r="M3" s="10"/>
    </row>
    <row r="4" ht="10.5" customHeight="1">
      <c r="A4" s="6"/>
      <c r="H4" s="8"/>
      <c r="I4" s="11" t="s">
        <v>4</v>
      </c>
    </row>
    <row r="5">
      <c r="A5" s="6"/>
      <c r="B5" s="7" t="s">
        <v>5</v>
      </c>
      <c r="H5" s="8"/>
    </row>
    <row r="6" ht="23.25" customHeight="1">
      <c r="A6" s="12"/>
      <c r="H6" s="13"/>
      <c r="I6" s="14"/>
      <c r="J6" s="14"/>
      <c r="K6" s="14"/>
      <c r="L6" s="14"/>
      <c r="M6" s="14"/>
    </row>
    <row r="7" ht="30.0" customHeight="1">
      <c r="A7" s="15"/>
      <c r="B7" s="16"/>
      <c r="C7" s="16"/>
      <c r="D7" s="16"/>
      <c r="E7" s="17"/>
      <c r="F7" s="18"/>
      <c r="G7" s="19"/>
      <c r="H7" s="18"/>
      <c r="I7" s="18"/>
      <c r="J7" s="18"/>
      <c r="K7" s="18"/>
      <c r="L7" s="18"/>
      <c r="M7" s="18"/>
    </row>
    <row r="8" ht="18.0" customHeight="1">
      <c r="A8" s="20"/>
      <c r="B8" s="21" t="s">
        <v>6</v>
      </c>
      <c r="F8" s="18"/>
      <c r="G8" s="22"/>
      <c r="H8" s="18"/>
      <c r="I8" s="23"/>
      <c r="J8" s="24" t="s">
        <v>7</v>
      </c>
      <c r="L8" s="25">
        <v>50000.0</v>
      </c>
      <c r="M8" s="18"/>
    </row>
    <row r="9" ht="18.0" customHeight="1">
      <c r="A9" s="20"/>
      <c r="F9" s="18"/>
      <c r="G9" s="22"/>
      <c r="H9" s="18"/>
      <c r="I9" s="26"/>
      <c r="J9" s="18"/>
      <c r="K9" s="18"/>
      <c r="L9" s="22"/>
      <c r="M9" s="18"/>
    </row>
    <row r="10" ht="18.0" customHeight="1">
      <c r="A10" s="18"/>
      <c r="B10" s="27"/>
      <c r="C10" s="27"/>
      <c r="D10" s="27"/>
      <c r="E10" s="27"/>
      <c r="F10" s="18"/>
      <c r="G10" s="22"/>
      <c r="H10" s="18"/>
      <c r="I10" s="26"/>
      <c r="J10" s="18"/>
      <c r="K10" s="18"/>
      <c r="L10" s="22"/>
      <c r="M10" s="18"/>
    </row>
    <row r="11" ht="12.0" customHeight="1">
      <c r="A11" s="15"/>
      <c r="B11" s="28"/>
      <c r="C11" s="28"/>
      <c r="D11" s="29"/>
      <c r="E11" s="15"/>
      <c r="F11" s="15"/>
      <c r="G11" s="23"/>
      <c r="H11" s="30"/>
      <c r="I11" s="31"/>
      <c r="J11" s="31"/>
      <c r="K11" s="31"/>
      <c r="L11" s="32"/>
      <c r="M11" s="15"/>
    </row>
    <row r="12" ht="18.0" customHeight="1">
      <c r="A12" s="23"/>
      <c r="B12" s="15"/>
      <c r="C12" s="23"/>
      <c r="D12" s="33" t="str">
        <f>IFERROR(__xludf.DUMMYFUNCTION("SPARKLINE(D17,{""charttype"",""column"";""ymin"", 0; ""ymax"",MAX(D17:E17);""firstcolor"",""#334960""})"),"")</f>
        <v/>
      </c>
      <c r="E12" s="15" t="str">
        <f>IFERROR(__xludf.DUMMYFUNCTION("SPARKLINE(E17,{""charttype"",""column"";""ymin"", 0; ""ymax"",max(D17:E17);""firstcolor"",""#f46524""})"),"")</f>
        <v/>
      </c>
      <c r="F12" s="15"/>
      <c r="G12" s="15"/>
      <c r="H12" s="34"/>
      <c r="I12" s="35"/>
      <c r="J12" s="35"/>
      <c r="K12" s="35"/>
      <c r="L12" s="36"/>
      <c r="M12" s="23"/>
    </row>
    <row r="13" ht="18.0" customHeight="1">
      <c r="A13" s="23"/>
      <c r="B13" s="15"/>
      <c r="C13" s="37"/>
      <c r="D13" s="38"/>
      <c r="F13" s="15"/>
      <c r="G13" s="15"/>
      <c r="H13" s="34"/>
      <c r="I13" s="39">
        <f>iferror(E17/D17-1, "")</f>
        <v>-0.01</v>
      </c>
      <c r="L13" s="36"/>
      <c r="M13" s="40"/>
    </row>
    <row r="14" ht="24.0" customHeight="1">
      <c r="A14" s="15"/>
      <c r="B14" s="15"/>
      <c r="C14" s="37"/>
      <c r="D14" s="38"/>
      <c r="F14" s="15"/>
      <c r="G14" s="15"/>
      <c r="H14" s="34"/>
      <c r="I14" s="41" t="str">
        <f>if(I13 &lt; 0, "Decrease in total savings", "Increase in total savings")</f>
        <v>Decrease in total savings</v>
      </c>
      <c r="J14" s="42"/>
      <c r="K14" s="42"/>
      <c r="L14" s="36"/>
      <c r="M14" s="43"/>
    </row>
    <row r="15" ht="39.75" customHeight="1">
      <c r="A15" s="15"/>
      <c r="B15" s="15"/>
      <c r="C15" s="37"/>
      <c r="D15" s="38"/>
      <c r="F15" s="15"/>
      <c r="G15" s="37"/>
      <c r="H15" s="34"/>
      <c r="I15" s="44">
        <f>iferror(E17-D17, 0)</f>
        <v>-500</v>
      </c>
      <c r="L15" s="45"/>
      <c r="M15" s="43"/>
    </row>
    <row r="16" ht="18.0" customHeight="1">
      <c r="A16" s="15"/>
      <c r="B16" s="28"/>
      <c r="C16" s="46"/>
      <c r="D16" s="47" t="s">
        <v>8</v>
      </c>
      <c r="E16" s="48" t="s">
        <v>9</v>
      </c>
      <c r="F16" s="46"/>
      <c r="G16" s="49"/>
      <c r="H16" s="34"/>
      <c r="I16" s="50" t="str">
        <f>if(J15&lt;0, "Spent this month", "Saved this month")</f>
        <v>Saved this month</v>
      </c>
      <c r="L16" s="36"/>
      <c r="M16" s="51"/>
    </row>
    <row r="17" ht="18.0" customHeight="1">
      <c r="A17" s="23"/>
      <c r="B17" s="15"/>
      <c r="C17" s="23"/>
      <c r="D17" s="52">
        <f>if(isblank(L8),0,L8)</f>
        <v>50000</v>
      </c>
      <c r="E17" s="53">
        <f>D17+(I22-C22)</f>
        <v>49500</v>
      </c>
      <c r="F17" s="23"/>
      <c r="G17" s="37"/>
      <c r="H17" s="34"/>
      <c r="I17" s="35"/>
      <c r="L17" s="36"/>
      <c r="M17" s="23"/>
    </row>
    <row r="18" ht="12.0" customHeight="1">
      <c r="A18" s="23"/>
      <c r="B18" s="54"/>
      <c r="C18" s="54"/>
      <c r="D18" s="54"/>
      <c r="E18" s="54"/>
      <c r="F18" s="54"/>
      <c r="G18" s="23"/>
      <c r="H18" s="55"/>
      <c r="I18" s="56"/>
      <c r="J18" s="57"/>
      <c r="K18" s="56"/>
      <c r="L18" s="58"/>
      <c r="M18" s="23"/>
    </row>
    <row r="19" ht="24.0" customHeight="1">
      <c r="A19" s="23"/>
      <c r="B19" s="54"/>
      <c r="C19" s="54"/>
      <c r="D19" s="54"/>
      <c r="E19" s="54"/>
      <c r="F19" s="54"/>
      <c r="G19" s="23"/>
      <c r="H19" s="23"/>
      <c r="I19" s="23"/>
      <c r="J19" s="59"/>
      <c r="K19" s="23"/>
      <c r="L19" s="23"/>
      <c r="M19" s="23"/>
    </row>
    <row r="20" ht="24.0" customHeight="1">
      <c r="A20" s="60"/>
      <c r="B20" s="61" t="s">
        <v>10</v>
      </c>
      <c r="G20" s="60"/>
      <c r="H20" s="61"/>
      <c r="I20" s="61"/>
      <c r="J20" s="62"/>
      <c r="K20" s="60"/>
      <c r="L20" s="60"/>
      <c r="M20" s="60"/>
    </row>
    <row r="21" ht="19.5" customHeight="1">
      <c r="A21" s="63"/>
      <c r="B21" s="64" t="s">
        <v>11</v>
      </c>
      <c r="C21" s="65">
        <f>D26</f>
        <v>1000</v>
      </c>
      <c r="D21" s="66" t="str">
        <f>IFERROR(__xludf.DUMMYFUNCTION("SPARKLINE(C21,{""charttype"",""bar"";""max"",max(C21:C22);""color1"",""#AEB7C0""})"),"")</f>
        <v/>
      </c>
      <c r="G21" s="63"/>
      <c r="H21" s="64"/>
      <c r="I21" s="65"/>
      <c r="J21" s="66"/>
      <c r="M21" s="63"/>
    </row>
    <row r="22" ht="19.5" customHeight="1">
      <c r="A22" s="67"/>
      <c r="B22" s="68" t="s">
        <v>12</v>
      </c>
      <c r="C22" s="69">
        <f>E26</f>
        <v>500</v>
      </c>
      <c r="D22" s="70" t="str">
        <f>IFERROR(__xludf.DUMMYFUNCTION("SPARKLINE(C22,{""charttype"",""bar"";""max"",max(C21:C22);""color1"",""#334960""})"),"")</f>
        <v/>
      </c>
      <c r="G22" s="54"/>
      <c r="H22" s="68"/>
      <c r="I22" s="69"/>
      <c r="J22" s="70"/>
      <c r="M22" s="67"/>
    </row>
    <row r="23" ht="30.0" customHeight="1">
      <c r="A23" s="15"/>
      <c r="B23" s="71"/>
      <c r="C23" s="72"/>
      <c r="D23" s="73"/>
      <c r="G23" s="15"/>
      <c r="H23" s="71"/>
      <c r="I23" s="72"/>
      <c r="J23" s="73"/>
      <c r="M23" s="67"/>
    </row>
    <row r="24" ht="29.25" customHeight="1">
      <c r="A24" s="74"/>
      <c r="B24" s="75" t="s">
        <v>10</v>
      </c>
      <c r="D24" s="76"/>
      <c r="E24" s="76"/>
      <c r="F24" s="76"/>
      <c r="G24" s="77"/>
      <c r="H24" s="74"/>
    </row>
    <row r="25" ht="19.5" customHeight="1">
      <c r="A25" s="78"/>
      <c r="B25" s="79"/>
      <c r="C25" s="80"/>
      <c r="D25" s="79" t="s">
        <v>11</v>
      </c>
      <c r="E25" s="81" t="s">
        <v>12</v>
      </c>
      <c r="F25" s="81" t="s">
        <v>13</v>
      </c>
      <c r="G25" s="82"/>
      <c r="H25" s="78"/>
    </row>
    <row r="26" ht="17.25" customHeight="1">
      <c r="A26" s="83"/>
      <c r="B26" s="84" t="s">
        <v>14</v>
      </c>
      <c r="C26" s="85"/>
      <c r="D26" s="86">
        <f t="shared" ref="D26:F26" si="1">sum(D27:D53)</f>
        <v>1000</v>
      </c>
      <c r="E26" s="86">
        <f t="shared" si="1"/>
        <v>500</v>
      </c>
      <c r="F26" s="87">
        <f t="shared" si="1"/>
        <v>500</v>
      </c>
      <c r="G26" s="88"/>
      <c r="H26" s="83"/>
    </row>
    <row r="27" ht="18.0" hidden="1" customHeight="1">
      <c r="A27" s="89"/>
      <c r="B27" s="90"/>
      <c r="C27" s="91"/>
      <c r="D27" s="92"/>
      <c r="E27" s="93" t="str">
        <f>if(isblank($B27), "", sumif(Transactions!$E:$E,$B27,Transactions!$C:$C))</f>
        <v/>
      </c>
      <c r="F27" s="94" t="str">
        <f t="shared" ref="F27:F44" si="2">if(isblank($B27), "", D27-E27)</f>
        <v/>
      </c>
      <c r="G27" s="95"/>
      <c r="H27" s="89"/>
    </row>
    <row r="28" ht="18.0" customHeight="1">
      <c r="A28" s="89"/>
      <c r="B28" s="96" t="s">
        <v>15</v>
      </c>
      <c r="C28" s="97"/>
      <c r="D28" s="98">
        <v>1000.0</v>
      </c>
      <c r="E28" s="99">
        <v>500.0</v>
      </c>
      <c r="F28" s="100">
        <f t="shared" si="2"/>
        <v>500</v>
      </c>
      <c r="G28" s="95"/>
      <c r="H28" s="89"/>
    </row>
    <row r="29" ht="18.0" customHeight="1">
      <c r="A29" s="89"/>
      <c r="B29" s="101" t="s">
        <v>16</v>
      </c>
      <c r="C29" s="97"/>
      <c r="D29" s="98">
        <v>0.0</v>
      </c>
      <c r="E29" s="93">
        <f>if(isblank($B29), "", sumif(Transactions!$E:$E,$B29,Transactions!$C:$C))</f>
        <v>0</v>
      </c>
      <c r="F29" s="100">
        <f t="shared" si="2"/>
        <v>0</v>
      </c>
      <c r="G29" s="95"/>
      <c r="H29" s="102"/>
      <c r="I29" s="97"/>
      <c r="J29" s="98"/>
      <c r="K29" s="99"/>
      <c r="L29" s="100"/>
      <c r="M29" s="89"/>
    </row>
    <row r="30" ht="18.0" customHeight="1">
      <c r="A30" s="67"/>
      <c r="B30" s="96" t="s">
        <v>17</v>
      </c>
      <c r="C30" s="97"/>
      <c r="D30" s="98">
        <v>0.0</v>
      </c>
      <c r="E30" s="93">
        <f>if(isblank($B30), "", sumif(Transactions!$E:$E,$B30,Transactions!$C:$C))</f>
        <v>0</v>
      </c>
      <c r="F30" s="100">
        <f t="shared" si="2"/>
        <v>0</v>
      </c>
      <c r="G30" s="103"/>
      <c r="H30" s="102"/>
      <c r="I30" s="97"/>
      <c r="J30" s="98"/>
      <c r="K30" s="93"/>
      <c r="L30" s="100"/>
      <c r="M30" s="67"/>
    </row>
    <row r="31" ht="18.0" customHeight="1">
      <c r="A31" s="67"/>
      <c r="B31" s="101" t="s">
        <v>18</v>
      </c>
      <c r="C31" s="97"/>
      <c r="D31" s="98">
        <v>0.0</v>
      </c>
      <c r="E31" s="99">
        <v>0.0</v>
      </c>
      <c r="F31" s="100">
        <f t="shared" si="2"/>
        <v>0</v>
      </c>
      <c r="G31" s="103"/>
      <c r="H31" s="102"/>
      <c r="I31" s="97"/>
      <c r="J31" s="98"/>
      <c r="K31" s="93"/>
      <c r="L31" s="100"/>
      <c r="M31" s="67"/>
    </row>
    <row r="32" ht="18.0" customHeight="1">
      <c r="A32" s="67"/>
      <c r="B32" s="101" t="s">
        <v>19</v>
      </c>
      <c r="C32" s="97"/>
      <c r="D32" s="98">
        <v>0.0</v>
      </c>
      <c r="E32" s="99">
        <v>0.0</v>
      </c>
      <c r="F32" s="100">
        <f t="shared" si="2"/>
        <v>0</v>
      </c>
      <c r="G32" s="103"/>
      <c r="H32" s="102"/>
      <c r="I32" s="97"/>
      <c r="J32" s="98"/>
      <c r="K32" s="93"/>
      <c r="L32" s="100"/>
      <c r="M32" s="67"/>
    </row>
    <row r="33" ht="18.0" customHeight="1">
      <c r="A33" s="67"/>
      <c r="B33" s="101" t="s">
        <v>20</v>
      </c>
      <c r="C33" s="97"/>
      <c r="D33" s="98">
        <v>0.0</v>
      </c>
      <c r="E33" s="93">
        <f>if(isblank($B33), "", sumif(Transactions!$E:$E,$B33,Transactions!$C:$C))</f>
        <v>0</v>
      </c>
      <c r="F33" s="100">
        <f t="shared" si="2"/>
        <v>0</v>
      </c>
      <c r="G33" s="103"/>
      <c r="H33" s="101"/>
      <c r="I33" s="97"/>
      <c r="J33" s="104"/>
      <c r="K33" s="93"/>
      <c r="L33" s="100"/>
      <c r="M33" s="67"/>
    </row>
    <row r="34" ht="18.0" customHeight="1">
      <c r="A34" s="67"/>
      <c r="B34" s="96" t="s">
        <v>21</v>
      </c>
      <c r="C34" s="97"/>
      <c r="D34" s="98">
        <v>0.0</v>
      </c>
      <c r="E34" s="93">
        <f>if(isblank($B34), "", sumif(Transactions!$E:$E,$B34,Transactions!$C:$C))</f>
        <v>0</v>
      </c>
      <c r="F34" s="100">
        <f t="shared" si="2"/>
        <v>0</v>
      </c>
      <c r="G34" s="105"/>
      <c r="H34" s="106"/>
      <c r="I34" s="97"/>
      <c r="J34" s="107"/>
      <c r="K34" s="93" t="str">
        <f t="shared" ref="K34:K41" si="3">if(isblank($H34), "", sumif(#REF!,$H34,#REF!))</f>
        <v/>
      </c>
      <c r="L34" s="100" t="str">
        <f t="shared" ref="L34:L41" si="4">if(isblank($H34), "", K34-J34)</f>
        <v/>
      </c>
      <c r="M34" s="67"/>
    </row>
    <row r="35" ht="18.0" customHeight="1">
      <c r="A35" s="67"/>
      <c r="B35" s="101" t="s">
        <v>22</v>
      </c>
      <c r="C35" s="97"/>
      <c r="D35" s="98">
        <v>0.0</v>
      </c>
      <c r="E35" s="93">
        <f>if(isblank($B35), "", sumif(Transactions!$E:$E,$B35,Transactions!$C:$C))</f>
        <v>0</v>
      </c>
      <c r="F35" s="100">
        <f t="shared" si="2"/>
        <v>0</v>
      </c>
      <c r="G35" s="103"/>
      <c r="H35" s="106"/>
      <c r="I35" s="97"/>
      <c r="J35" s="107"/>
      <c r="K35" s="93" t="str">
        <f t="shared" si="3"/>
        <v/>
      </c>
      <c r="L35" s="100" t="str">
        <f t="shared" si="4"/>
        <v/>
      </c>
      <c r="M35" s="67"/>
    </row>
    <row r="36" ht="18.0" customHeight="1">
      <c r="A36" s="67"/>
      <c r="B36" s="101" t="s">
        <v>23</v>
      </c>
      <c r="C36" s="97"/>
      <c r="D36" s="108">
        <v>0.0</v>
      </c>
      <c r="E36" s="93">
        <f>if(isblank($B36), "", sumif(Transactions!$E:$E,$B36,Transactions!$C:$C))</f>
        <v>0</v>
      </c>
      <c r="F36" s="100">
        <f t="shared" si="2"/>
        <v>0</v>
      </c>
      <c r="G36" s="103"/>
      <c r="H36" s="106"/>
      <c r="I36" s="97"/>
      <c r="J36" s="107"/>
      <c r="K36" s="93" t="str">
        <f t="shared" si="3"/>
        <v/>
      </c>
      <c r="L36" s="100" t="str">
        <f t="shared" si="4"/>
        <v/>
      </c>
      <c r="M36" s="67"/>
    </row>
    <row r="37" ht="18.0" customHeight="1">
      <c r="A37" s="67"/>
      <c r="B37" s="101" t="s">
        <v>24</v>
      </c>
      <c r="C37" s="97"/>
      <c r="D37" s="98">
        <v>0.0</v>
      </c>
      <c r="E37" s="93">
        <f>if(isblank($B37), "", sumif(Transactions!$E:$E,$B37,Transactions!$C:$C))</f>
        <v>0</v>
      </c>
      <c r="F37" s="100">
        <f t="shared" si="2"/>
        <v>0</v>
      </c>
      <c r="G37" s="103"/>
      <c r="H37" s="106"/>
      <c r="I37" s="97"/>
      <c r="J37" s="107"/>
      <c r="K37" s="93" t="str">
        <f t="shared" si="3"/>
        <v/>
      </c>
      <c r="L37" s="100" t="str">
        <f t="shared" si="4"/>
        <v/>
      </c>
      <c r="M37" s="67"/>
    </row>
    <row r="38" ht="18.0" customHeight="1">
      <c r="A38" s="67"/>
      <c r="B38" s="101" t="s">
        <v>25</v>
      </c>
      <c r="C38" s="97"/>
      <c r="D38" s="98">
        <v>0.0</v>
      </c>
      <c r="E38" s="93">
        <f>if(isblank($B38), "", sumif(Transactions!$E:$E,$B38,Transactions!$C:$C))</f>
        <v>0</v>
      </c>
      <c r="F38" s="100">
        <f t="shared" si="2"/>
        <v>0</v>
      </c>
      <c r="G38" s="103"/>
      <c r="H38" s="106"/>
      <c r="I38" s="97"/>
      <c r="J38" s="107"/>
      <c r="K38" s="93" t="str">
        <f t="shared" si="3"/>
        <v/>
      </c>
      <c r="L38" s="100" t="str">
        <f t="shared" si="4"/>
        <v/>
      </c>
      <c r="M38" s="67"/>
    </row>
    <row r="39" ht="18.0" customHeight="1">
      <c r="A39" s="67"/>
      <c r="B39" s="101" t="s">
        <v>26</v>
      </c>
      <c r="C39" s="97"/>
      <c r="D39" s="98">
        <v>0.0</v>
      </c>
      <c r="E39" s="93">
        <f>if(isblank($B39), "", sumif(Transactions!$E:$E,$B39,Transactions!$C:$C))</f>
        <v>0</v>
      </c>
      <c r="F39" s="100">
        <f t="shared" si="2"/>
        <v>0</v>
      </c>
      <c r="G39" s="103"/>
      <c r="H39" s="106"/>
      <c r="I39" s="97"/>
      <c r="J39" s="107"/>
      <c r="K39" s="93" t="str">
        <f t="shared" si="3"/>
        <v/>
      </c>
      <c r="L39" s="100" t="str">
        <f t="shared" si="4"/>
        <v/>
      </c>
      <c r="M39" s="67"/>
    </row>
    <row r="40" ht="18.0" customHeight="1">
      <c r="A40" s="67"/>
      <c r="B40" s="101" t="s">
        <v>27</v>
      </c>
      <c r="C40" s="97"/>
      <c r="D40" s="109">
        <v>0.0</v>
      </c>
      <c r="E40" s="93">
        <f>if(isblank($B40), "", sumif(Transactions!$E:$E,$B40,Transactions!$C:$C))</f>
        <v>0</v>
      </c>
      <c r="F40" s="100">
        <f t="shared" si="2"/>
        <v>0</v>
      </c>
      <c r="G40" s="103"/>
      <c r="H40" s="106"/>
      <c r="I40" s="97"/>
      <c r="J40" s="107"/>
      <c r="K40" s="93" t="str">
        <f t="shared" si="3"/>
        <v/>
      </c>
      <c r="L40" s="100" t="str">
        <f t="shared" si="4"/>
        <v/>
      </c>
      <c r="M40" s="67"/>
    </row>
    <row r="41" ht="18.0" customHeight="1">
      <c r="A41" s="67"/>
      <c r="B41" s="101" t="s">
        <v>28</v>
      </c>
      <c r="C41" s="97"/>
      <c r="D41" s="109">
        <v>0.0</v>
      </c>
      <c r="E41" s="93">
        <f>if(isblank($B41), "", sumif(Transactions!$E:$E,$B41,Transactions!$C:$C))</f>
        <v>0</v>
      </c>
      <c r="F41" s="100">
        <f t="shared" si="2"/>
        <v>0</v>
      </c>
      <c r="G41" s="103"/>
      <c r="H41" s="106"/>
      <c r="I41" s="97"/>
      <c r="J41" s="107"/>
      <c r="K41" s="93" t="str">
        <f t="shared" si="3"/>
        <v/>
      </c>
      <c r="L41" s="100" t="str">
        <f t="shared" si="4"/>
        <v/>
      </c>
      <c r="M41" s="67"/>
    </row>
    <row r="42" ht="18.0" customHeight="1">
      <c r="A42" s="67"/>
      <c r="B42" s="101" t="s">
        <v>28</v>
      </c>
      <c r="C42" s="97"/>
      <c r="D42" s="109">
        <v>0.0</v>
      </c>
      <c r="E42" s="93">
        <f>if(isblank($B42), "", sumif(Transactions!$E:$E,$B42,Transactions!$C:$C))</f>
        <v>0</v>
      </c>
      <c r="F42" s="100">
        <f t="shared" si="2"/>
        <v>0</v>
      </c>
      <c r="G42" s="103"/>
      <c r="H42" s="110"/>
      <c r="I42" s="110"/>
      <c r="J42" s="107"/>
      <c r="K42" s="93"/>
      <c r="L42" s="100"/>
      <c r="M42" s="67"/>
    </row>
    <row r="43" ht="18.0" customHeight="1">
      <c r="A43" s="67"/>
      <c r="B43" s="101" t="s">
        <v>28</v>
      </c>
      <c r="C43" s="97"/>
      <c r="D43" s="109">
        <v>0.0</v>
      </c>
      <c r="E43" s="93">
        <f>if(isblank($B43), "", sumif(Transactions!$E:$E,$B43,Transactions!$C:$C))</f>
        <v>0</v>
      </c>
      <c r="F43" s="100">
        <f t="shared" si="2"/>
        <v>0</v>
      </c>
      <c r="G43" s="103"/>
      <c r="H43" s="110"/>
      <c r="I43" s="110"/>
      <c r="J43" s="107"/>
      <c r="K43" s="93"/>
      <c r="L43" s="100"/>
      <c r="M43" s="67"/>
    </row>
    <row r="44" ht="18.0" customHeight="1">
      <c r="A44" s="67"/>
      <c r="B44" s="101" t="s">
        <v>28</v>
      </c>
      <c r="C44" s="97"/>
      <c r="D44" s="109">
        <v>0.0</v>
      </c>
      <c r="E44" s="93">
        <f>if(isblank($B44), "", sumif(Transactions!$E:$E,$B44,Transactions!$C:$C))</f>
        <v>0</v>
      </c>
      <c r="F44" s="100">
        <f t="shared" si="2"/>
        <v>0</v>
      </c>
      <c r="G44" s="103"/>
      <c r="H44" s="110"/>
      <c r="I44" s="110"/>
      <c r="J44" s="107"/>
      <c r="K44" s="93"/>
      <c r="L44" s="100"/>
      <c r="M44" s="67"/>
    </row>
    <row r="45" ht="18.0" customHeight="1">
      <c r="A45" s="67"/>
      <c r="B45" s="111"/>
      <c r="C45" s="111"/>
      <c r="D45" s="109"/>
      <c r="E45" s="93"/>
      <c r="F45" s="100"/>
      <c r="G45" s="103"/>
      <c r="H45" s="110"/>
      <c r="I45" s="110"/>
      <c r="J45" s="107"/>
      <c r="K45" s="93"/>
      <c r="L45" s="100"/>
      <c r="M45" s="67"/>
    </row>
    <row r="46" ht="18.0" customHeight="1">
      <c r="A46" s="67"/>
      <c r="B46" s="111"/>
      <c r="C46" s="111"/>
      <c r="D46" s="109"/>
      <c r="E46" s="93"/>
      <c r="F46" s="100"/>
      <c r="G46" s="103"/>
      <c r="H46" s="110"/>
      <c r="I46" s="110"/>
      <c r="J46" s="107"/>
      <c r="K46" s="93"/>
      <c r="L46" s="100"/>
      <c r="M46" s="67"/>
    </row>
    <row r="47" ht="18.0" customHeight="1">
      <c r="A47" s="67"/>
      <c r="B47" s="111"/>
      <c r="C47" s="111"/>
      <c r="D47" s="109"/>
      <c r="E47" s="93"/>
      <c r="F47" s="100"/>
      <c r="G47" s="103"/>
      <c r="H47" s="110"/>
      <c r="I47" s="110"/>
      <c r="J47" s="107"/>
      <c r="K47" s="93"/>
      <c r="L47" s="100"/>
      <c r="M47" s="67"/>
    </row>
    <row r="48" ht="18.0" customHeight="1">
      <c r="A48" s="67"/>
      <c r="B48" s="111"/>
      <c r="C48" s="111"/>
      <c r="D48" s="109"/>
      <c r="E48" s="93"/>
      <c r="F48" s="100"/>
      <c r="G48" s="103"/>
      <c r="H48" s="110"/>
      <c r="I48" s="110"/>
      <c r="J48" s="107"/>
      <c r="K48" s="93"/>
      <c r="L48" s="100"/>
      <c r="M48" s="67"/>
    </row>
    <row r="49" ht="18.0" customHeight="1">
      <c r="A49" s="67"/>
      <c r="B49" s="111"/>
      <c r="C49" s="111"/>
      <c r="D49" s="109"/>
      <c r="E49" s="93"/>
      <c r="F49" s="100"/>
      <c r="G49" s="103"/>
      <c r="H49" s="110"/>
      <c r="I49" s="110"/>
      <c r="J49" s="107"/>
      <c r="K49" s="93"/>
      <c r="L49" s="100"/>
      <c r="M49" s="67"/>
    </row>
    <row r="50" ht="18.0" customHeight="1">
      <c r="A50" s="67"/>
      <c r="B50" s="111"/>
      <c r="C50" s="111"/>
      <c r="D50" s="109"/>
      <c r="E50" s="93"/>
      <c r="F50" s="100"/>
      <c r="G50" s="103"/>
      <c r="H50" s="110"/>
      <c r="I50" s="110"/>
      <c r="J50" s="107"/>
      <c r="K50" s="93"/>
      <c r="L50" s="100"/>
      <c r="M50" s="67"/>
    </row>
    <row r="51" ht="18.0" customHeight="1">
      <c r="A51" s="67"/>
      <c r="B51" s="111"/>
      <c r="C51" s="111"/>
      <c r="D51" s="109"/>
      <c r="E51" s="93"/>
      <c r="F51" s="100"/>
      <c r="G51" s="103"/>
      <c r="H51" s="110"/>
      <c r="I51" s="110"/>
      <c r="J51" s="107"/>
      <c r="K51" s="93"/>
      <c r="L51" s="100"/>
      <c r="M51" s="67"/>
    </row>
    <row r="52" ht="18.0" customHeight="1">
      <c r="A52" s="67"/>
      <c r="B52" s="111"/>
      <c r="C52" s="111"/>
      <c r="D52" s="109"/>
      <c r="E52" s="93"/>
      <c r="F52" s="100"/>
      <c r="G52" s="103"/>
      <c r="H52" s="110"/>
      <c r="I52" s="110"/>
      <c r="J52" s="107"/>
      <c r="K52" s="93"/>
      <c r="L52" s="100"/>
      <c r="M52" s="67"/>
    </row>
    <row r="53" ht="18.0" customHeight="1">
      <c r="A53" s="67"/>
      <c r="B53" s="101"/>
      <c r="C53" s="97"/>
      <c r="D53" s="98"/>
      <c r="E53" s="93" t="str">
        <f>if(isblank($B53), "", sumif(Transactions!$E:$E,$B53,Transactions!$C:$C))</f>
        <v/>
      </c>
      <c r="F53" s="100" t="str">
        <f>if(isblank($B53), "", D53-E53)</f>
        <v/>
      </c>
      <c r="G53" s="103"/>
      <c r="H53" s="106"/>
      <c r="I53" s="97"/>
      <c r="J53" s="107"/>
      <c r="K53" s="93" t="str">
        <f>if(isblank($H53), "", sumif(#REF!,$H53,#REF!))</f>
        <v/>
      </c>
      <c r="L53" s="100" t="str">
        <f>if(isblank($H53), "", K53-J53)</f>
        <v/>
      </c>
      <c r="M53" s="67"/>
    </row>
  </sheetData>
  <mergeCells count="56">
    <mergeCell ref="B44:C44"/>
    <mergeCell ref="B53:C53"/>
    <mergeCell ref="H53:I53"/>
    <mergeCell ref="B37:C37"/>
    <mergeCell ref="B38:C38"/>
    <mergeCell ref="B39:C39"/>
    <mergeCell ref="B40:C40"/>
    <mergeCell ref="B41:C41"/>
    <mergeCell ref="B42:C42"/>
    <mergeCell ref="B43:C43"/>
    <mergeCell ref="B2:H2"/>
    <mergeCell ref="I2:L2"/>
    <mergeCell ref="B3:G4"/>
    <mergeCell ref="I3:L3"/>
    <mergeCell ref="I4:M5"/>
    <mergeCell ref="B5:G6"/>
    <mergeCell ref="J8:K8"/>
    <mergeCell ref="B8:E9"/>
    <mergeCell ref="D12:D15"/>
    <mergeCell ref="E12:E15"/>
    <mergeCell ref="I13:K13"/>
    <mergeCell ref="I14:K14"/>
    <mergeCell ref="I15:K15"/>
    <mergeCell ref="I16:K16"/>
    <mergeCell ref="I17:K17"/>
    <mergeCell ref="B20:F20"/>
    <mergeCell ref="D21:F21"/>
    <mergeCell ref="J21:L21"/>
    <mergeCell ref="D22:F22"/>
    <mergeCell ref="J22:L22"/>
    <mergeCell ref="J23:L23"/>
    <mergeCell ref="D23:F23"/>
    <mergeCell ref="B24:C24"/>
    <mergeCell ref="B27:C27"/>
    <mergeCell ref="B28:C28"/>
    <mergeCell ref="B29:C29"/>
    <mergeCell ref="H29:I29"/>
    <mergeCell ref="H30:I30"/>
    <mergeCell ref="B30:C30"/>
    <mergeCell ref="B31:C31"/>
    <mergeCell ref="B32:C32"/>
    <mergeCell ref="B33:C33"/>
    <mergeCell ref="B34:C34"/>
    <mergeCell ref="B35:C35"/>
    <mergeCell ref="B36:C36"/>
    <mergeCell ref="H38:I38"/>
    <mergeCell ref="H39:I39"/>
    <mergeCell ref="H40:I40"/>
    <mergeCell ref="H41:I41"/>
    <mergeCell ref="H31:I31"/>
    <mergeCell ref="H32:I32"/>
    <mergeCell ref="H33:I33"/>
    <mergeCell ref="H34:I34"/>
    <mergeCell ref="H35:I35"/>
    <mergeCell ref="H36:I36"/>
    <mergeCell ref="H37:I37"/>
  </mergeCells>
  <conditionalFormatting sqref="B27:C53 H29:H53">
    <cfRule type="notContainsBlanks" dxfId="0" priority="1">
      <formula>LEN(TRIM(B27))&gt;0</formula>
    </cfRule>
  </conditionalFormatting>
  <conditionalFormatting sqref="D27:D53">
    <cfRule type="expression" dxfId="0" priority="2">
      <formula>not(isblank(B27))</formula>
    </cfRule>
  </conditionalFormatting>
  <conditionalFormatting sqref="J29:J53">
    <cfRule type="expression" dxfId="0" priority="3">
      <formula>not(isblank(H29))</formula>
    </cfRule>
  </conditionalFormatting>
  <conditionalFormatting sqref="F26:F53 L29:L53">
    <cfRule type="cellIs" dxfId="1" priority="4" operator="lessThan">
      <formula>0</formula>
    </cfRule>
  </conditionalFormatting>
  <conditionalFormatting sqref="F27:F53 L29:L53">
    <cfRule type="cellIs" dxfId="2" priority="5" operator="equal">
      <formula>0</formula>
    </cfRule>
  </conditionalFormatting>
  <printOptions gridLines="1" horizontalCentered="1"/>
  <pageMargins bottom="0.75" footer="0.0" header="0.0" left="0.7" right="0.7" top="0.75"/>
  <pageSetup fitToHeight="0" paperSize="5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13.25"/>
    <col customWidth="1" min="6" max="6" width="5.13"/>
  </cols>
  <sheetData>
    <row r="1" ht="33.0" customHeight="1">
      <c r="A1" s="112"/>
      <c r="B1" s="11" t="s">
        <v>29</v>
      </c>
    </row>
    <row r="2" ht="48.0" customHeight="1">
      <c r="A2" s="113"/>
      <c r="B2" s="114" t="s">
        <v>10</v>
      </c>
      <c r="C2" s="113"/>
      <c r="D2" s="113"/>
      <c r="E2" s="113"/>
      <c r="F2" s="113"/>
    </row>
    <row r="3" ht="12.0" customHeight="1">
      <c r="A3" s="15"/>
      <c r="B3" s="115"/>
      <c r="C3" s="115"/>
      <c r="D3" s="115"/>
      <c r="E3" s="115"/>
      <c r="F3" s="15"/>
    </row>
    <row r="4" ht="24.0" customHeight="1">
      <c r="A4" s="67"/>
      <c r="B4" s="116" t="s">
        <v>30</v>
      </c>
      <c r="C4" s="116" t="s">
        <v>31</v>
      </c>
      <c r="D4" s="116" t="s">
        <v>32</v>
      </c>
      <c r="E4" s="116" t="s">
        <v>33</v>
      </c>
      <c r="F4" s="67"/>
    </row>
    <row r="5" ht="19.5" customHeight="1">
      <c r="A5" s="67"/>
      <c r="B5" s="117">
        <v>36868.0</v>
      </c>
      <c r="C5" s="118">
        <v>1000.0</v>
      </c>
      <c r="D5" s="119" t="s">
        <v>34</v>
      </c>
      <c r="E5" s="120" t="s">
        <v>35</v>
      </c>
      <c r="F5" s="67"/>
    </row>
    <row r="6" ht="19.5" customHeight="1">
      <c r="A6" s="67"/>
      <c r="B6" s="121"/>
      <c r="C6" s="122"/>
      <c r="D6" s="123"/>
      <c r="E6" s="124"/>
      <c r="F6" s="67"/>
    </row>
    <row r="7" ht="19.5" customHeight="1">
      <c r="A7" s="67"/>
      <c r="B7" s="121"/>
      <c r="C7" s="122"/>
      <c r="D7" s="123"/>
      <c r="E7" s="124"/>
      <c r="F7" s="67"/>
    </row>
    <row r="8" ht="19.5" customHeight="1">
      <c r="A8" s="67"/>
      <c r="B8" s="121"/>
      <c r="C8" s="122"/>
      <c r="D8" s="123"/>
      <c r="E8" s="125"/>
      <c r="F8" s="67"/>
    </row>
    <row r="9" ht="19.5" customHeight="1">
      <c r="A9" s="67"/>
      <c r="B9" s="121"/>
      <c r="C9" s="122"/>
      <c r="D9" s="123"/>
      <c r="E9" s="124"/>
      <c r="F9" s="67"/>
    </row>
    <row r="10" ht="19.5" customHeight="1">
      <c r="A10" s="67"/>
      <c r="B10" s="121"/>
      <c r="C10" s="122"/>
      <c r="D10" s="123"/>
      <c r="E10" s="124"/>
      <c r="F10" s="67"/>
    </row>
    <row r="11" ht="19.5" customHeight="1">
      <c r="A11" s="67"/>
      <c r="B11" s="121"/>
      <c r="C11" s="122"/>
      <c r="D11" s="123"/>
      <c r="E11" s="124"/>
      <c r="F11" s="67"/>
    </row>
    <row r="12" ht="19.5" customHeight="1">
      <c r="A12" s="67"/>
      <c r="B12" s="121"/>
      <c r="C12" s="122"/>
      <c r="D12" s="123"/>
      <c r="E12" s="124"/>
      <c r="F12" s="67"/>
    </row>
    <row r="13" ht="19.5" customHeight="1">
      <c r="A13" s="67"/>
      <c r="B13" s="121"/>
      <c r="C13" s="122"/>
      <c r="D13" s="123"/>
      <c r="E13" s="124"/>
      <c r="F13" s="67"/>
    </row>
    <row r="14" ht="19.5" customHeight="1">
      <c r="A14" s="67"/>
      <c r="B14" s="121"/>
      <c r="C14" s="122"/>
      <c r="D14" s="123"/>
      <c r="E14" s="124"/>
      <c r="F14" s="67"/>
    </row>
    <row r="15" ht="19.5" customHeight="1">
      <c r="A15" s="67"/>
      <c r="B15" s="121"/>
      <c r="C15" s="122"/>
      <c r="D15" s="123"/>
      <c r="E15" s="124"/>
      <c r="F15" s="67"/>
    </row>
    <row r="16" ht="19.5" customHeight="1">
      <c r="A16" s="67"/>
      <c r="B16" s="121"/>
      <c r="C16" s="122"/>
      <c r="D16" s="123"/>
      <c r="E16" s="124"/>
      <c r="F16" s="67"/>
    </row>
    <row r="17" ht="19.5" customHeight="1">
      <c r="A17" s="67"/>
      <c r="B17" s="121"/>
      <c r="C17" s="122"/>
      <c r="D17" s="123"/>
      <c r="E17" s="125"/>
      <c r="F17" s="67"/>
    </row>
    <row r="18" ht="19.5" customHeight="1">
      <c r="A18" s="67"/>
      <c r="B18" s="121"/>
      <c r="C18" s="122"/>
      <c r="D18" s="123"/>
      <c r="E18" s="125"/>
      <c r="F18" s="67"/>
    </row>
    <row r="19" ht="19.5" customHeight="1">
      <c r="A19" s="67"/>
      <c r="B19" s="126"/>
      <c r="C19" s="122"/>
      <c r="D19" s="123"/>
      <c r="E19" s="125"/>
      <c r="F19" s="67"/>
    </row>
    <row r="20" ht="19.5" customHeight="1">
      <c r="A20" s="67"/>
      <c r="B20" s="126"/>
      <c r="C20" s="122"/>
      <c r="D20" s="123"/>
      <c r="E20" s="125"/>
      <c r="F20" s="67"/>
    </row>
    <row r="21" ht="19.5" customHeight="1">
      <c r="A21" s="67"/>
      <c r="B21" s="126"/>
      <c r="C21" s="122"/>
      <c r="D21" s="127"/>
      <c r="E21" s="125"/>
      <c r="F21" s="67"/>
    </row>
    <row r="22" ht="19.5" customHeight="1">
      <c r="A22" s="67"/>
      <c r="B22" s="126"/>
      <c r="C22" s="122"/>
      <c r="D22" s="127"/>
      <c r="E22" s="125"/>
      <c r="F22" s="67"/>
    </row>
    <row r="23" ht="19.5" customHeight="1">
      <c r="A23" s="67"/>
      <c r="B23" s="126"/>
      <c r="C23" s="122"/>
      <c r="D23" s="127"/>
      <c r="E23" s="125"/>
      <c r="F23" s="67"/>
    </row>
    <row r="24" ht="19.5" customHeight="1">
      <c r="A24" s="67"/>
      <c r="B24" s="126"/>
      <c r="C24" s="122"/>
      <c r="D24" s="127"/>
      <c r="E24" s="125"/>
      <c r="F24" s="67"/>
    </row>
    <row r="25" ht="19.5" customHeight="1">
      <c r="A25" s="67"/>
      <c r="B25" s="126"/>
      <c r="C25" s="122"/>
      <c r="D25" s="127"/>
      <c r="E25" s="125"/>
      <c r="F25" s="67"/>
    </row>
    <row r="26" ht="19.5" customHeight="1">
      <c r="A26" s="67"/>
      <c r="B26" s="126"/>
      <c r="C26" s="122"/>
      <c r="D26" s="127"/>
      <c r="E26" s="125"/>
      <c r="F26" s="67"/>
    </row>
    <row r="27" ht="19.5" customHeight="1">
      <c r="A27" s="67"/>
      <c r="B27" s="126"/>
      <c r="C27" s="122"/>
      <c r="D27" s="127"/>
      <c r="E27" s="125"/>
      <c r="F27" s="67"/>
    </row>
    <row r="28" ht="19.5" customHeight="1">
      <c r="A28" s="67"/>
      <c r="B28" s="126"/>
      <c r="C28" s="122"/>
      <c r="D28" s="127"/>
      <c r="E28" s="125"/>
      <c r="F28" s="67"/>
    </row>
    <row r="29" ht="19.5" customHeight="1">
      <c r="A29" s="67"/>
      <c r="B29" s="126"/>
      <c r="C29" s="122"/>
      <c r="D29" s="127"/>
      <c r="E29" s="125"/>
      <c r="F29" s="67"/>
    </row>
    <row r="30" ht="19.5" customHeight="1">
      <c r="A30" s="67"/>
      <c r="B30" s="126"/>
      <c r="C30" s="122"/>
      <c r="D30" s="127"/>
      <c r="E30" s="125"/>
      <c r="F30" s="67"/>
    </row>
    <row r="31" ht="19.5" customHeight="1">
      <c r="A31" s="67"/>
      <c r="B31" s="126"/>
      <c r="C31" s="122"/>
      <c r="D31" s="127"/>
      <c r="E31" s="125"/>
      <c r="F31" s="67"/>
    </row>
    <row r="32" ht="19.5" customHeight="1">
      <c r="A32" s="67"/>
      <c r="B32" s="126"/>
      <c r="C32" s="122"/>
      <c r="D32" s="127"/>
      <c r="E32" s="125"/>
      <c r="F32" s="67"/>
    </row>
    <row r="33" ht="19.5" customHeight="1">
      <c r="A33" s="67"/>
      <c r="B33" s="128"/>
      <c r="C33" s="129"/>
      <c r="D33" s="130"/>
      <c r="E33" s="131"/>
      <c r="F33" s="67"/>
    </row>
  </sheetData>
  <mergeCells count="1">
    <mergeCell ref="B1:F1"/>
  </mergeCells>
  <dataValidations>
    <dataValidation type="list" allowBlank="1" sqref="E5:E33">
      <formula1>Summary!$B$27:$C$53</formula1>
    </dataValidation>
  </dataValidations>
  <drawing r:id="rId1"/>
</worksheet>
</file>